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22d4bfa4b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99248470d48aca62d262c449569fb.psmdcp" Id="Ra60b975ecf0f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  <x:sheet name="LMCCOA" sheetId="4" r:id="rId5"/>
    <x:sheet name="Kelloggsville" sheetId="5" r:id="rId6"/>
    <x:sheet name="Sparta" sheetId="6" r:id="rId7"/>
    <x:sheet name="Belding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<x:sst xmlns:x="http://schemas.openxmlformats.org/spreadsheetml/2006/main">
  <x:si>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</x:si>
  <x:si>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01/10/2024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</x:si>
  <x:si>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</x:si>
  <x:si>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</x:si>
  <x:si>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</x:si>
  <x:si>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</x:si>
  <x:si>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</x:si>
  <x:si>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</x:si>
  <x:si>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</x:si>
  <x:si>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Northpointe Christian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</x:si>
  <x:si>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</x:si>
  <x:si>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</x:si>
  <x:si>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</x:si>
  <x:si>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</x:si>
  <x:si>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</x:si>
  <x:si>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</x:si>
  <x:si>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LMCCOA</x:t>
  </x:si>
  <x:si>
    <x:t>01/27/2024</x:t>
  </x:si>
  <x:si>
    <x:t>Paw Paw</x:t>
  </x:si>
  <x:si>
    <x:t>Portland</x:t>
  </x:si>
  <x:si>
    <x:t>Tri County</x:t>
  </x:si>
  <x:si>
    <x:t>Charlotte</x:t>
  </x:si>
  <x:si>
    <x:t>Forest Hills Eastern</x:t>
  </x:si>
  <x:si>
    <x:t>Lee</x:t>
  </x:si>
  <x:si>
    <x:t>Vicksburg</x:t>
  </x:si>
  <x:si>
    <x:t>Kelloggsville</x:t>
  </x:si>
  <x:si>
    <x:t>01/29/2024</x:t>
  </x:si>
  <x:si>
    <x:t>01/31/2024</x:t>
  </x:si>
  <x:si>
    <x:t>02/07/2024</x:t>
  </x:si>
  <x:si>
    <x:t>Total Events</x:t>
  </x:si>
  <x:si>
    <x:t>1/10 - Hopkins</x:t>
  </x:si>
  <x:si>
    <x:t>1/24 - NPC</x:t>
  </x:si>
  <x:si>
    <x:t>1/27 - LMCCOA</x:t>
  </x:si>
  <x:si>
    <x:t>1/29 - Kelloggsville</x:t>
  </x:si>
  <x:si>
    <x:t>1/31 - Sparta</x:t>
  </x:si>
  <x:si>
    <x:t>2/7 - Belding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</x:si>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</x:sst>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1.567768" style="0" hidden="1" customWidth="1"/>
    <x:col min="25" max="25" width="17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29</x:v>
      </x:c>
      <x:c r="B1" s="0">
        <x:v>6</x:v>
      </x:c>
      <x:c r="X1" s="0" t="s">
        <x:v>0</x:v>
      </x:c>
      <x:c r="Y1" s="0" t="s">
        <x:v>30</x:v>
      </x:c>
      <x:c r="Z1" s="0">
        <x:v>215.4</x:v>
      </x:c>
      <x:c r="AA1" s="0">
        <x:v>162.3</x:v>
      </x:c>
      <x:c r="AB1" s="0">
        <x:v>214.6</x:v>
      </x:c>
      <x:c r="AC1" s="0">
        <x:v>592.3</x:v>
      </x:c>
      <x:c r="AD1" s="0">
        <x:v>5</x:v>
      </x:c>
    </x:row>
    <x:row r="2" spans="1:30">
      <x:c r="X2" s="0" t="s">
        <x:v>14</x:v>
      </x:c>
      <x:c r="Y2" s="0" t="s">
        <x:v>31</x:v>
      </x:c>
      <x:c r="Z2" s="0">
        <x:v>210.7</x:v>
      </x:c>
      <x:c r="AA2" s="0">
        <x:v>181.5</x:v>
      </x:c>
      <x:c r="AB2" s="0">
        <x:v>279.2</x:v>
      </x:c>
      <x:c r="AC2" s="0">
        <x:v>671.4</x:v>
      </x:c>
      <x:c r="AD2" s="0">
        <x:v>3</x:v>
      </x:c>
    </x:row>
    <x:row r="3" spans="1:30">
      <x:c r="X3" s="0" t="s">
        <x:v>16</x:v>
      </x:c>
      <x:c r="Y3" s="0" t="s">
        <x:v>32</x:v>
      </x:c>
      <x:c r="Z3" s="0">
        <x:v>193.1</x:v>
      </x:c>
      <x:c r="AA3" s="0">
        <x:v>170.8</x:v>
      </x:c>
      <x:c r="AB3" s="0">
        <x:v>276.3</x:v>
      </x:c>
      <x:c r="AC3" s="0">
        <x:v>640.2</x:v>
      </x:c>
      <x:c r="AD3" s="0">
        <x:v>8</x:v>
      </x:c>
    </x:row>
    <x:row r="4" spans="1:30">
      <x:c r="A4" s="1" t="s">
        <x:v>36</x:v>
      </x:c>
      <x:c r="B4" s="1" t="s">
        <x:v>37</x:v>
      </x:c>
      <x:c r="C4" s="1" t="s">
        <x:v>38</x:v>
      </x:c>
      <x:c r="X4" s="0" t="s">
        <x:v>25</x:v>
      </x:c>
      <x:c r="Y4" s="0" t="s">
        <x:v>33</x:v>
      </x:c>
      <x:c r="Z4" s="0">
        <x:v>208.6</x:v>
      </x:c>
      <x:c r="AA4" s="0">
        <x:v>173.1</x:v>
      </x:c>
      <x:c r="AB4" s="0">
        <x:v>275.8</x:v>
      </x:c>
      <x:c r="AC4" s="0">
        <x:v>657.5</x:v>
      </x:c>
      <x:c r="AD4" s="0">
        <x:v>4</x:v>
      </x:c>
    </x:row>
    <x:row r="5" spans="1:30">
      <x:c r="A5" s="0" t="s">
        <x:v>39</x:v>
      </x:c>
      <x:c r="B5" s="2">
        <x:f>AVERAGE(Z1:Z6)</x:f>
      </x:c>
      <x:c r="X5" s="0" t="s">
        <x:v>11</x:v>
      </x:c>
      <x:c r="Y5" s="0" t="s">
        <x:v>34</x:v>
      </x:c>
      <x:c r="Z5" s="0">
        <x:v>202.6</x:v>
      </x:c>
      <x:c r="AA5" s="0">
        <x:v>176.5</x:v>
      </x:c>
      <x:c r="AB5" s="0">
        <x:v>253.1</x:v>
      </x:c>
      <x:c r="AC5" s="0">
        <x:v>632.2</x:v>
      </x:c>
      <x:c r="AD5" s="0">
        <x:v>5</x:v>
      </x:c>
    </x:row>
    <x:row r="6" spans="1:30">
      <x:c r="A6" s="0" t="s">
        <x:v>40</x:v>
      </x:c>
      <x:c r="B6" s="2">
        <x:f>MAX(Z1:Z6)</x:f>
      </x:c>
      <x:c r="C6" s="0">
        <x:f>_xlfn.XLOOKUP(B6, Z1:Z6, Y1:Y6)</x:f>
      </x:c>
      <x:c r="X6" s="0" t="s">
        <x:v>10</x:v>
      </x:c>
      <x:c r="Y6" s="0" t="s">
        <x:v>35</x:v>
      </x:c>
      <x:c r="Z6" s="0">
        <x:v>207.9</x:v>
      </x:c>
      <x:c r="AA6" s="0">
        <x:v>177.46</x:v>
      </x:c>
      <x:c r="AB6" s="0">
        <x:v>267.1</x:v>
      </x:c>
      <x:c r="AC6" s="0">
        <x:v>652.46</x:v>
      </x:c>
      <x:c r="AD6" s="0">
        <x:v>5</x:v>
      </x:c>
    </x:row>
    <x:row r="7" spans="1:30">
      <x:c r="A7" s="0" t="s">
        <x:v>41</x:v>
      </x:c>
      <x:c r="B7" s="2">
        <x:f>MIN(Z1:Z6)</x:f>
      </x:c>
      <x:c r="C7" s="0">
        <x:f>_xlfn.XLOOKUP(B7, Z1:Z6, Y1:Y6)</x:f>
      </x:c>
    </x:row>
    <x:row r="9" spans="1:30">
      <x:c r="A9" s="1" t="s">
        <x:v>42</x:v>
      </x:c>
      <x:c r="B9" s="1" t="s">
        <x:v>37</x:v>
      </x:c>
      <x:c r="C9" s="1" t="s">
        <x:v>38</x:v>
      </x:c>
    </x:row>
    <x:row r="10" spans="1:30">
      <x:c r="A10" s="0" t="s">
        <x:v>39</x:v>
      </x:c>
      <x:c r="B10" s="2">
        <x:f>AVERAGE(AA1:AA6)</x:f>
      </x:c>
    </x:row>
    <x:row r="11" spans="1:30">
      <x:c r="A11" s="0" t="s">
        <x:v>40</x:v>
      </x:c>
      <x:c r="B11" s="2">
        <x:f>MAX(AA1:AA6)</x:f>
      </x:c>
      <x:c r="C11" s="0">
        <x:f>_xlfn.XLOOKUP(B11, AA1:AA6, Y1:Y6)</x:f>
      </x:c>
    </x:row>
    <x:row r="12" spans="1:30">
      <x:c r="A12" s="0" t="s">
        <x:v>41</x:v>
      </x:c>
      <x:c r="B12" s="2">
        <x:f>MIN(AA1:AA6)</x:f>
      </x:c>
      <x:c r="C12" s="0">
        <x:f>_xlfn.XLOOKUP(B12, AA1:AA6, Y1:Y6)</x:f>
      </x:c>
    </x:row>
    <x:row r="14" spans="1:30">
      <x:c r="A14" s="1" t="s">
        <x:v>43</x:v>
      </x:c>
      <x:c r="B14" s="1" t="s">
        <x:v>37</x:v>
      </x:c>
      <x:c r="C14" s="1" t="s">
        <x:v>38</x:v>
      </x:c>
    </x:row>
    <x:row r="15" spans="1:30">
      <x:c r="A15" s="0" t="s">
        <x:v>39</x:v>
      </x:c>
      <x:c r="B15" s="2">
        <x:f>AVERAGE(AB1:AB6)</x:f>
      </x:c>
    </x:row>
    <x:row r="16" spans="1:30">
      <x:c r="A16" s="0" t="s">
        <x:v>40</x:v>
      </x:c>
      <x:c r="B16" s="2">
        <x:f>MAX(AB1:AB6)</x:f>
      </x:c>
      <x:c r="C16" s="0">
        <x:f>_xlfn.XLOOKUP(B16, AB1:AB6, Y1:Y6)</x:f>
      </x:c>
    </x:row>
    <x:row r="17" spans="1:30">
      <x:c r="A17" s="0" t="s">
        <x:v>41</x:v>
      </x:c>
      <x:c r="B17" s="2">
        <x:f>MIN(AB1:AB6)</x:f>
      </x:c>
      <x:c r="C17" s="0">
        <x:f>_xlfn.XLOOKUP(B17, AB1:AB6, Y1:Y6)</x:f>
      </x:c>
    </x:row>
    <x:row r="19" spans="1:30">
      <x:c r="A19" s="1" t="s">
        <x:v>44</x:v>
      </x:c>
      <x:c r="B19" s="1" t="s">
        <x:v>37</x:v>
      </x:c>
      <x:c r="C19" s="1" t="s">
        <x:v>38</x:v>
      </x:c>
    </x:row>
    <x:row r="20" spans="1:30">
      <x:c r="A20" s="0" t="s">
        <x:v>39</x:v>
      </x:c>
      <x:c r="B20" s="2">
        <x:f>AVERAGE(AC1:AC6)</x:f>
      </x:c>
    </x:row>
    <x:row r="21" spans="1:30">
      <x:c r="A21" s="0" t="s">
        <x:v>40</x:v>
      </x:c>
      <x:c r="B21" s="2">
        <x:f>MAX(AC1:AC6)</x:f>
      </x:c>
      <x:c r="C21" s="0">
        <x:f>_xlfn.XLOOKUP(B21, AC1:AC6, Y1:Y6)</x:f>
      </x:c>
    </x:row>
    <x:row r="22" spans="1:30">
      <x:c r="A22" s="0" t="s">
        <x:v>41</x:v>
      </x:c>
      <x:c r="B22" s="2">
        <x:f>MIN(AC1:AC6)</x:f>
      </x:c>
      <x:c r="C22" s="0">
        <x:f>_xlfn.XLOOKUP(B22, AC1:AC6, Y1:Y6)</x:f>
      </x:c>
    </x:row>
    <x:row r="24" spans="1:30">
      <x:c r="A24" s="1" t="s">
        <x:v>45</x:v>
      </x:c>
      <x:c r="B24" s="1" t="s">
        <x:v>46</x:v>
      </x:c>
      <x:c r="C24" s="1" t="s">
        <x:v>38</x:v>
      </x:c>
    </x:row>
    <x:row r="25" spans="1:30">
      <x:c r="A25" s="0" t="s">
        <x:v>39</x:v>
      </x:c>
      <x:c r="B25" s="3">
        <x:f>AVERAGE(AD1:AD6)</x:f>
      </x:c>
    </x:row>
    <x:row r="26" spans="1:30">
      <x:c r="A26" s="0" t="s">
        <x:v>47</x:v>
      </x:c>
      <x:c r="B26" s="4">
        <x:f>MIN(AD1:AD6)</x:f>
      </x:c>
      <x:c r="C26" s="0">
        <x:f>_xlfn.XLOOKUP(B26, AD1:AD6, Y1:Y6)</x:f>
      </x:c>
    </x:row>
    <x:row r="27" spans="1:30">
      <x:c r="A27" s="0" t="s">
        <x:v>48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0" t="s">
        <x:v>0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0" t="s">
        <x:v>10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8" t="s">
        <x:v>11</x:v>
      </x:c>
      <x:c r="B9" s="9">
        <x:v>215.4</x:v>
      </x:c>
      <x:c r="C9" s="9">
        <x:v>162.3</x:v>
      </x:c>
      <x:c r="D9" s="9">
        <x:v>214.6</x:v>
      </x:c>
      <x:c r="E9" s="9">
        <x:v>592.3</x:v>
      </x:c>
      <x:c r="F9" s="10">
        <x:v>5</x:v>
      </x:c>
    </x:row>
    <x:row r="10" spans="1:6">
      <x:c r="A10" s="0" t="s">
        <x:v>12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0" t="s">
        <x:v>13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8" t="s">
        <x:v>11</x:v>
      </x:c>
      <x:c r="B7" s="9">
        <x:v>210.7</x:v>
      </x:c>
      <x:c r="C7" s="9">
        <x:v>181.5</x:v>
      </x:c>
      <x:c r="D7" s="9">
        <x:v>279.2</x:v>
      </x:c>
      <x:c r="E7" s="9">
        <x:v>671.4</x:v>
      </x:c>
      <x:c r="F7" s="10">
        <x:v>3</x:v>
      </x:c>
    </x:row>
    <x:row r="8" spans="1:6">
      <x:c r="A8" s="0" t="s">
        <x:v>10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0" t="s">
        <x:v>0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0" t="s">
        <x:v>13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0" t="s">
        <x:v>12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19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20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21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0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0" t="s">
        <x:v>8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22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8" t="s">
        <x:v>11</x:v>
      </x:c>
      <x:c r="B12" s="9">
        <x:v>193.1</x:v>
      </x:c>
      <x:c r="C12" s="9">
        <x:v>170.8</x:v>
      </x:c>
      <x:c r="D12" s="9">
        <x:v>276.3</x:v>
      </x:c>
      <x:c r="E12" s="9">
        <x:v>640.2</x:v>
      </x:c>
      <x:c r="F12" s="10">
        <x:v>8</x:v>
      </x:c>
    </x:row>
    <x:row r="13" spans="1:6">
      <x:c r="A13" s="0" t="s">
        <x:v>23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24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12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0" t="s">
        <x:v>8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0" t="s">
        <x:v>0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8" t="s">
        <x:v>11</x:v>
      </x:c>
      <x:c r="B8" s="9">
        <x:v>208.6</x:v>
      </x:c>
      <x:c r="C8" s="9">
        <x:v>173.1</x:v>
      </x:c>
      <x:c r="D8" s="9">
        <x:v>275.8</x:v>
      </x:c>
      <x:c r="E8" s="9">
        <x:v>657.5</x:v>
      </x:c>
      <x:c r="F8" s="10">
        <x:v>4</x:v>
      </x:c>
    </x:row>
    <x:row r="9" spans="1:6">
      <x:c r="A9" s="0" t="s">
        <x:v>10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0" t="s">
        <x:v>13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0" t="s">
        <x:v>12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0" t="s">
        <x:v>0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0" t="s">
        <x:v>10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8" t="s">
        <x:v>11</x:v>
      </x:c>
      <x:c r="B9" s="9">
        <x:v>202.6</x:v>
      </x:c>
      <x:c r="C9" s="9">
        <x:v>176.5</x:v>
      </x:c>
      <x:c r="D9" s="9">
        <x:v>253.1</x:v>
      </x:c>
      <x:c r="E9" s="9">
        <x:v>632.2</x:v>
      </x:c>
      <x:c r="F9" s="10">
        <x:v>5</x:v>
      </x:c>
    </x:row>
    <x:row r="10" spans="1:6">
      <x:c r="A10" s="0" t="s">
        <x:v>13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0" t="s">
        <x:v>12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28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0" t="s">
        <x:v>8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0" t="s">
        <x:v>10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0" t="s">
        <x:v>0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8" t="s">
        <x:v>11</x:v>
      </x:c>
      <x:c r="B9" s="9">
        <x:v>207.9</x:v>
      </x:c>
      <x:c r="C9" s="9">
        <x:v>177.46</x:v>
      </x:c>
      <x:c r="D9" s="9">
        <x:v>267.1</x:v>
      </x:c>
      <x:c r="E9" s="9">
        <x:v>652.46</x:v>
      </x:c>
      <x:c r="F9" s="10">
        <x:v>5</x:v>
      </x:c>
    </x:row>
    <x:row r="10" spans="1:6">
      <x:c r="A10" s="0" t="s">
        <x:v>13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0" t="s">
        <x:v>12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Hopkins</vt:lpstr>
      <vt:lpstr>NPC</vt:lpstr>
      <vt:lpstr>LMCCOA</vt:lpstr>
      <vt:lpstr>Kelloggsville</vt:lpstr>
      <vt:lpstr>Sparta</vt:lpstr>
      <vt:lpstr>Belding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  <vt:lpstr>LMCCOA!Print_Area</vt:lpstr>
      <vt:lpstr>LMCCOA!Print_Titles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