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b45083ecc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4d22bee324536a6ee197a6fce224c.psmdcp" Id="Rf8b9c719473c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Hopkins" sheetId="2" r:id="rId3"/>
    <x:sheet name="NPC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<x:sst xmlns:x="http://schemas.openxmlformats.org/spreadsheetml/2006/main">
  <x:si>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Hopkins</x:t>
  </x:si>
  <x:si>
    <x:t>01/08/2025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</x:si>
  <x:si>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</x:si>
  <x:si>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</x:si>
  <x:si>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</x:si>
  <x:si>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</x:si>
  <x:si>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</x:si>
  <x:si>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</x:si>
  <x:si>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</x:si>
  <x:si>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Northpointe Christian</x:t>
  </x:si>
  <x:si>
    <x:t>Belding</x:t>
  </x:si>
  <x:si>
    <x:t>Comstock Park</x:t>
  </x:si>
  <x:si>
    <x:t>Wyoming Kelloggsville</x:t>
  </x:si>
  <x:si>
    <x:t>NPC</x:t>
  </x:si>
  <x:si>
    <x:t>02/05/2025</x:t>
  </x:si>
  <x:si>
    <x:t>Total Events</x:t>
  </x:si>
  <x:si>
    <x:t>1/8 - Hopkins</x:t>
  </x:si>
  <x:si>
    <x:t>2/5 - NPC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</x:si>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</x:sst>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8.282054" style="0" hidden="1" customWidth="1"/>
    <x:col min="25" max="25" width="12.853482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15</x:v>
      </x:c>
      <x:c r="B1" s="0">
        <x:v>2</x:v>
      </x:c>
      <x:c r="X1" s="0" t="s">
        <x:v>0</x:v>
      </x:c>
      <x:c r="Y1" s="0" t="s">
        <x:v>16</x:v>
      </x:c>
      <x:c r="Z1" s="0">
        <x:v>216.8</x:v>
      </x:c>
      <x:c r="AA1" s="0">
        <x:v>202.28</x:v>
      </x:c>
      <x:c r="AB1" s="0">
        <x:v>277</x:v>
      </x:c>
      <x:c r="AC1" s="0">
        <x:v>696.08</x:v>
      </x:c>
      <x:c r="AD1" s="0">
        <x:v>1</x:v>
      </x:c>
    </x:row>
    <x:row r="2" spans="1:30">
      <x:c r="X2" s="0" t="s">
        <x:v>13</x:v>
      </x:c>
      <x:c r="Y2" s="0" t="s">
        <x:v>17</x:v>
      </x:c>
      <x:c r="Z2" s="0">
        <x:v>232.6</x:v>
      </x:c>
      <x:c r="AA2" s="0">
        <x:v>212</x:v>
      </x:c>
      <x:c r="AB2" s="0">
        <x:v>312.5</x:v>
      </x:c>
      <x:c r="AC2" s="0">
        <x:v>757.1</x:v>
      </x:c>
      <x:c r="AD2" s="0">
        <x:v>1</x:v>
      </x:c>
    </x:row>
    <x:row r="4" spans="1:30">
      <x:c r="A4" s="1" t="s">
        <x:v>18</x:v>
      </x:c>
      <x:c r="B4" s="1" t="s">
        <x:v>19</x:v>
      </x:c>
      <x:c r="C4" s="1" t="s">
        <x:v>20</x:v>
      </x:c>
    </x:row>
    <x:row r="5" spans="1:30">
      <x:c r="A5" s="0" t="s">
        <x:v>21</x:v>
      </x:c>
      <x:c r="B5" s="2">
        <x:f>AVERAGE(Z1:Z2)</x:f>
      </x:c>
    </x:row>
    <x:row r="6" spans="1:30">
      <x:c r="A6" s="0" t="s">
        <x:v>22</x:v>
      </x:c>
      <x:c r="B6" s="2">
        <x:f>MAX(Z1:Z2)</x:f>
      </x:c>
      <x:c r="C6" s="0">
        <x:f>_xlfn.XLOOKUP(B6, Z1:Z2, Y1:Y2)</x:f>
      </x:c>
    </x:row>
    <x:row r="7" spans="1:30">
      <x:c r="A7" s="0" t="s">
        <x:v>23</x:v>
      </x:c>
      <x:c r="B7" s="2">
        <x:f>MIN(Z1:Z2)</x:f>
      </x:c>
      <x:c r="C7" s="0">
        <x:f>_xlfn.XLOOKUP(B7, Z1:Z2, Y1:Y2)</x:f>
      </x:c>
    </x:row>
    <x:row r="9" spans="1:30">
      <x:c r="A9" s="1" t="s">
        <x:v>24</x:v>
      </x:c>
      <x:c r="B9" s="1" t="s">
        <x:v>19</x:v>
      </x:c>
      <x:c r="C9" s="1" t="s">
        <x:v>20</x:v>
      </x:c>
    </x:row>
    <x:row r="10" spans="1:30">
      <x:c r="A10" s="0" t="s">
        <x:v>21</x:v>
      </x:c>
      <x:c r="B10" s="2">
        <x:f>AVERAGE(AA1:AA2)</x:f>
      </x:c>
    </x:row>
    <x:row r="11" spans="1:30">
      <x:c r="A11" s="0" t="s">
        <x:v>22</x:v>
      </x:c>
      <x:c r="B11" s="2">
        <x:f>MAX(AA1:AA2)</x:f>
      </x:c>
      <x:c r="C11" s="0">
        <x:f>_xlfn.XLOOKUP(B11, AA1:AA2, Y1:Y2)</x:f>
      </x:c>
    </x:row>
    <x:row r="12" spans="1:30">
      <x:c r="A12" s="0" t="s">
        <x:v>23</x:v>
      </x:c>
      <x:c r="B12" s="2">
        <x:f>MIN(AA1:AA2)</x:f>
      </x:c>
      <x:c r="C12" s="0">
        <x:f>_xlfn.XLOOKUP(B12, AA1:AA2, Y1:Y2)</x:f>
      </x:c>
    </x:row>
    <x:row r="14" spans="1:30">
      <x:c r="A14" s="1" t="s">
        <x:v>25</x:v>
      </x:c>
      <x:c r="B14" s="1" t="s">
        <x:v>19</x:v>
      </x:c>
      <x:c r="C14" s="1" t="s">
        <x:v>20</x:v>
      </x:c>
    </x:row>
    <x:row r="15" spans="1:30">
      <x:c r="A15" s="0" t="s">
        <x:v>21</x:v>
      </x:c>
      <x:c r="B15" s="2">
        <x:f>AVERAGE(AB1:AB2)</x:f>
      </x:c>
    </x:row>
    <x:row r="16" spans="1:30">
      <x:c r="A16" s="0" t="s">
        <x:v>22</x:v>
      </x:c>
      <x:c r="B16" s="2">
        <x:f>MAX(AB1:AB2)</x:f>
      </x:c>
      <x:c r="C16" s="0">
        <x:f>_xlfn.XLOOKUP(B16, AB1:AB2, Y1:Y2)</x:f>
      </x:c>
    </x:row>
    <x:row r="17" spans="1:30">
      <x:c r="A17" s="0" t="s">
        <x:v>23</x:v>
      </x:c>
      <x:c r="B17" s="2">
        <x:f>MIN(AB1:AB2)</x:f>
      </x:c>
      <x:c r="C17" s="0">
        <x:f>_xlfn.XLOOKUP(B17, AB1:AB2, Y1:Y2)</x:f>
      </x:c>
    </x:row>
    <x:row r="19" spans="1:30">
      <x:c r="A19" s="1" t="s">
        <x:v>26</x:v>
      </x:c>
      <x:c r="B19" s="1" t="s">
        <x:v>19</x:v>
      </x:c>
      <x:c r="C19" s="1" t="s">
        <x:v>20</x:v>
      </x:c>
    </x:row>
    <x:row r="20" spans="1:30">
      <x:c r="A20" s="0" t="s">
        <x:v>21</x:v>
      </x:c>
      <x:c r="B20" s="2">
        <x:f>AVERAGE(AC1:AC2)</x:f>
      </x:c>
    </x:row>
    <x:row r="21" spans="1:30">
      <x:c r="A21" s="0" t="s">
        <x:v>22</x:v>
      </x:c>
      <x:c r="B21" s="2">
        <x:f>MAX(AC1:AC2)</x:f>
      </x:c>
      <x:c r="C21" s="0">
        <x:f>_xlfn.XLOOKUP(B21, AC1:AC2, Y1:Y2)</x:f>
      </x:c>
    </x:row>
    <x:row r="22" spans="1:30">
      <x:c r="A22" s="0" t="s">
        <x:v>23</x:v>
      </x:c>
      <x:c r="B22" s="2">
        <x:f>MIN(AC1:AC2)</x:f>
      </x:c>
      <x:c r="C22" s="0">
        <x:f>_xlfn.XLOOKUP(B22, AC1:AC2, Y1:Y2)</x:f>
      </x:c>
    </x:row>
    <x:row r="24" spans="1:30">
      <x:c r="A24" s="1" t="s">
        <x:v>27</x:v>
      </x:c>
      <x:c r="B24" s="1" t="s">
        <x:v>28</x:v>
      </x:c>
      <x:c r="C24" s="1" t="s">
        <x:v>20</x:v>
      </x:c>
    </x:row>
    <x:row r="25" spans="1:30">
      <x:c r="A25" s="0" t="s">
        <x:v>21</x:v>
      </x:c>
      <x:c r="B25" s="3">
        <x:f>AVERAGE(AD1:AD2)</x:f>
      </x:c>
    </x:row>
    <x:row r="26" spans="1:30">
      <x:c r="A26" s="0" t="s">
        <x:v>29</x:v>
      </x:c>
      <x:c r="B26" s="4">
        <x:f>MIN(AD1:AD2)</x:f>
      </x:c>
      <x:c r="C26" s="0">
        <x:f>_xlfn.XLOOKUP(B26, AD1:AD2, Y1:Y2)</x:f>
      </x:c>
    </x:row>
    <x:row r="27" spans="1:30">
      <x:c r="A27" s="0" t="s">
        <x:v>30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216.8</x:v>
      </x:c>
      <x:c r="C5" s="8">
        <x:v>202.28</x:v>
      </x:c>
      <x:c r="D5" s="8">
        <x:v>277</x:v>
      </x:c>
      <x:c r="E5" s="8">
        <x:v>696.08</x:v>
      </x:c>
      <x:c r="F5" s="9">
        <x:v>1</x:v>
      </x:c>
    </x:row>
    <x:row r="6" spans="1:6">
      <x:c r="A6" s="0" t="s">
        <x:v>9</x:v>
      </x:c>
      <x:c r="B6" s="2">
        <x:v>199.6</x:v>
      </x:c>
      <x:c r="C6" s="2">
        <x:v>215.49</x:v>
      </x:c>
      <x:c r="D6" s="2">
        <x:v>242</x:v>
      </x:c>
      <x:c r="E6" s="2">
        <x:v>657.09</x:v>
      </x:c>
      <x:c r="F6" s="10">
        <x:v>2</x:v>
      </x:c>
    </x:row>
    <x:row r="7" spans="1:6">
      <x:c r="A7" s="0" t="s">
        <x:v>10</x:v>
      </x:c>
      <x:c r="B7" s="2">
        <x:v>200.1</x:v>
      </x:c>
      <x:c r="C7" s="2">
        <x:v>167.3</x:v>
      </x:c>
      <x:c r="D7" s="2">
        <x:v>276.2</x:v>
      </x:c>
      <x:c r="E7" s="2">
        <x:v>643.6</x:v>
      </x:c>
      <x:c r="F7" s="10">
        <x:v>3</x:v>
      </x:c>
    </x:row>
    <x:row r="8" spans="1:6">
      <x:c r="A8" s="0" t="s">
        <x:v>11</x:v>
      </x:c>
      <x:c r="B8" s="2">
        <x:v>202.6</x:v>
      </x:c>
      <x:c r="C8" s="2">
        <x:v>192.3</x:v>
      </x:c>
      <x:c r="D8" s="2">
        <x:v>236.7</x:v>
      </x:c>
      <x:c r="E8" s="2">
        <x:v>631.6</x:v>
      </x:c>
      <x:c r="F8" s="10">
        <x:v>4</x:v>
      </x:c>
    </x:row>
    <x:row r="9" spans="1:6">
      <x:c r="A9" s="0" t="s">
        <x:v>0</x:v>
      </x:c>
      <x:c r="B9" s="2">
        <x:v>193</x:v>
      </x:c>
      <x:c r="C9" s="2">
        <x:v>173.52</x:v>
      </x:c>
      <x:c r="D9" s="2">
        <x:v>247.4</x:v>
      </x:c>
      <x:c r="E9" s="2">
        <x:v>613.92</x:v>
      </x:c>
      <x:c r="F9" s="10">
        <x:v>5</x:v>
      </x:c>
    </x:row>
    <x:row r="10" spans="1:6">
      <x:c r="A10" s="0" t="s">
        <x:v>12</x:v>
      </x:c>
      <x:c r="B10" s="2">
        <x:v>149.3</x:v>
      </x:c>
      <x:c r="C10" s="2">
        <x:v>120.6</x:v>
      </x:c>
      <x:c r="D10" s="2">
        <x:v>151</x:v>
      </x:c>
      <x:c r="E10" s="2">
        <x:v>420.9</x:v>
      </x:c>
      <x:c r="F10" s="1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13</x:v>
      </x:c>
    </x:row>
    <x:row r="2" spans="1:6">
      <x:c r="A2" s="0" t="s">
        <x:v>14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232.6</x:v>
      </x:c>
      <x:c r="C5" s="8">
        <x:v>212</x:v>
      </x:c>
      <x:c r="D5" s="8">
        <x:v>312.5</x:v>
      </x:c>
      <x:c r="E5" s="8">
        <x:v>757.1</x:v>
      </x:c>
      <x:c r="F5" s="9">
        <x:v>1</x:v>
      </x:c>
    </x:row>
    <x:row r="6" spans="1:6">
      <x:c r="A6" s="0" t="s">
        <x:v>9</x:v>
      </x:c>
      <x:c r="B6" s="2">
        <x:v>217.5</x:v>
      </x:c>
      <x:c r="C6" s="2">
        <x:v>210.14</x:v>
      </x:c>
      <x:c r="D6" s="2">
        <x:v>280.9</x:v>
      </x:c>
      <x:c r="E6" s="2">
        <x:v>708.54</x:v>
      </x:c>
      <x:c r="F6" s="10">
        <x:v>2</x:v>
      </x:c>
    </x:row>
    <x:row r="7" spans="1:6">
      <x:c r="A7" s="0" t="s">
        <x:v>11</x:v>
      </x:c>
      <x:c r="B7" s="2">
        <x:v>216.8</x:v>
      </x:c>
      <x:c r="C7" s="2">
        <x:v>190.2</x:v>
      </x:c>
      <x:c r="D7" s="2">
        <x:v>276</x:v>
      </x:c>
      <x:c r="E7" s="2">
        <x:v>683</x:v>
      </x:c>
      <x:c r="F7" s="10">
        <x:v>3</x:v>
      </x:c>
    </x:row>
    <x:row r="8" spans="1:6">
      <x:c r="A8" s="0" t="s">
        <x:v>10</x:v>
      </x:c>
      <x:c r="B8" s="2">
        <x:v>213</x:v>
      </x:c>
      <x:c r="C8" s="2">
        <x:v>184.3</x:v>
      </x:c>
      <x:c r="D8" s="2">
        <x:v>272.7</x:v>
      </x:c>
      <x:c r="E8" s="2">
        <x:v>670</x:v>
      </x:c>
      <x:c r="F8" s="10">
        <x:v>4</x:v>
      </x:c>
    </x:row>
    <x:row r="9" spans="1:6">
      <x:c r="A9" s="0" t="s">
        <x:v>0</x:v>
      </x:c>
      <x:c r="B9" s="2">
        <x:v>204.4</x:v>
      </x:c>
      <x:c r="C9" s="2">
        <x:v>180.1</x:v>
      </x:c>
      <x:c r="D9" s="2">
        <x:v>255.7</x:v>
      </x:c>
      <x:c r="E9" s="2">
        <x:v>640.2</x:v>
      </x:c>
      <x:c r="F9" s="10">
        <x:v>5</x:v>
      </x:c>
    </x:row>
    <x:row r="10" spans="1:6">
      <x:c r="A10" s="0" t="s">
        <x:v>12</x:v>
      </x:c>
      <x:c r="B10" s="2">
        <x:v>179</x:v>
      </x:c>
      <x:c r="C10" s="2">
        <x:v>143.7</x:v>
      </x:c>
      <x:c r="D10" s="2">
        <x:v>222.5</x:v>
      </x:c>
      <x:c r="E10" s="2">
        <x:v>545.2</x:v>
      </x:c>
      <x:c r="F10" s="1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Hopkins</vt:lpstr>
      <vt:lpstr>NPC</vt:lpstr>
      <vt:lpstr>Summary!Print_Area</vt:lpstr>
      <vt:lpstr>Summary!Print_Titles</vt:lpstr>
      <vt:lpstr>Hopkins!Print_Area</vt:lpstr>
      <vt:lpstr>Hopkins!Print_Titles</vt:lpstr>
      <vt:lpstr>NPC!Print_Area</vt:lpstr>
      <vt:lpstr>NPC!Print_Titles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