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4cc488671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cc5271bf2426b903c06721d806bfa.psmdcp" Id="R540c9a2fa0c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" sheetId="2" r:id="rId3"/>
    <x:sheet name="Creek Cupid Shuffle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<x:sst xmlns:x="http://schemas.openxmlformats.org/spreadsheetml/2006/main">
  <x:si>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</x:t>
  </x:si>
  <x:si>
    <x:t>12/19/2025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</x:si>
  <x:si>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</x:si>
  <x:si>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</x:si>
  <x:si>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</x:si>
  <x:si>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</x:si>
  <x:si>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</x:si>
  <x:si>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</x:si>
  <x:si>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GR West Catholic</x:t>
  </x:si>
  <x:si>
    <x:t>Tri County</x:t>
  </x:si>
  <x:si>
    <x:t>Comstock Park</x:t>
  </x:si>
  <x:si>
    <x:t>Ludington</x:t>
  </x:si>
  <x:si>
    <x:t>Chippewa Hills</x:t>
  </x:si>
  <x:si>
    <x:t>Berrien Springs</x:t>
  </x:si>
  <x:si>
    <x:t>Creek Cupid Shuffle</x:t>
  </x:si>
  <x:si>
    <x:t>02/07/2026</x:t>
  </x:si>
  <x:si>
    <x:t>Lake Fenton</x:t>
  </x:si>
  <x:si>
    <x:t>Birch Run</x:t>
  </x:si>
  <x:si>
    <x:t>Flint Powers Catholic</x:t>
  </x:si>
  <x:si>
    <x:t>Gladstone</x:t>
  </x:si>
  <x:si>
    <x:t>Chesaning</x:t>
  </x:si>
  <x:si>
    <x:t>Bullock Creek</x:t>
  </x:si>
  <x:si>
    <x:t>Corunna</x:t>
  </x:si>
  <x:si>
    <x:t>Swan Valley</x:t>
  </x:si>
  <x:si>
    <x:t>Bridgeport</x:t>
  </x:si>
  <x:si>
    <x:t>Standish-Sterling</x:t>
  </x:si>
  <x:si>
    <x:t>Total Events</x:t>
  </x:si>
  <x:si>
    <x:t>12/19 - Falcon Invitational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</x:si>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</x:sst>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139196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26</x:v>
      </x:c>
      <x:c r="B1" s="0">
        <x:v>2</x:v>
      </x:c>
      <x:c r="X1" s="0" t="s">
        <x:v>0</x:v>
      </x:c>
      <x:c r="Y1" s="0" t="s">
        <x:v>27</x:v>
      </x:c>
      <x:c r="Z1" s="0">
        <x:v>185.2</x:v>
      </x:c>
      <x:c r="AA1" s="0">
        <x:v>154.7</x:v>
      </x:c>
      <x:c r="AB1" s="0">
        <x:v>203.7</x:v>
      </x:c>
      <x:c r="AC1" s="0">
        <x:v>543.6</x:v>
      </x:c>
      <x:c r="AD1" s="0">
        <x:v>5</x:v>
      </x:c>
    </x:row>
    <x:row r="2" spans="1:30">
      <x:c r="X2" s="0" t="s">
        <x:v>14</x:v>
      </x:c>
      <x:c r="Y2" s="0" t="s">
        <x:v>28</x:v>
      </x:c>
      <x:c r="Z2" s="0">
        <x:v>195.6</x:v>
      </x:c>
      <x:c r="AA2" s="0">
        <x:v>156.2</x:v>
      </x:c>
      <x:c r="AB2" s="0">
        <x:v>246.3</x:v>
      </x:c>
      <x:c r="AC2" s="0">
        <x:v>598.1</x:v>
      </x:c>
      <x:c r="AD2" s="0">
        <x:v>8</x:v>
      </x:c>
    </x:row>
    <x:row r="4" spans="1:30">
      <x:c r="A4" s="1" t="s">
        <x:v>29</x:v>
      </x:c>
      <x:c r="B4" s="1" t="s">
        <x:v>30</x:v>
      </x:c>
      <x:c r="C4" s="1" t="s">
        <x:v>31</x:v>
      </x:c>
    </x:row>
    <x:row r="5" spans="1:30">
      <x:c r="A5" s="0" t="s">
        <x:v>32</x:v>
      </x:c>
      <x:c r="B5" s="2">
        <x:f>AVERAGE(Z1:Z2)</x:f>
      </x:c>
    </x:row>
    <x:row r="6" spans="1:30">
      <x:c r="A6" s="0" t="s">
        <x:v>33</x:v>
      </x:c>
      <x:c r="B6" s="2">
        <x:f>MAX(Z1:Z2)</x:f>
      </x:c>
      <x:c r="C6" s="0">
        <x:f>_xlfn.XLOOKUP(B6, Z1:Z2, Y1:Y2)</x:f>
      </x:c>
    </x:row>
    <x:row r="7" spans="1:30">
      <x:c r="A7" s="0" t="s">
        <x:v>34</x:v>
      </x:c>
      <x:c r="B7" s="2">
        <x:f>MIN(Z1:Z2)</x:f>
      </x:c>
      <x:c r="C7" s="0">
        <x:f>_xlfn.XLOOKUP(B7, Z1:Z2, Y1:Y2)</x:f>
      </x:c>
    </x:row>
    <x:row r="9" spans="1:30">
      <x:c r="A9" s="1" t="s">
        <x:v>35</x:v>
      </x:c>
      <x:c r="B9" s="1" t="s">
        <x:v>30</x:v>
      </x:c>
      <x:c r="C9" s="1" t="s">
        <x:v>31</x:v>
      </x:c>
    </x:row>
    <x:row r="10" spans="1:30">
      <x:c r="A10" s="0" t="s">
        <x:v>32</x:v>
      </x:c>
      <x:c r="B10" s="2">
        <x:f>AVERAGE(AA1:AA2)</x:f>
      </x:c>
    </x:row>
    <x:row r="11" spans="1:30">
      <x:c r="A11" s="0" t="s">
        <x:v>33</x:v>
      </x:c>
      <x:c r="B11" s="2">
        <x:f>MAX(AA1:AA2)</x:f>
      </x:c>
      <x:c r="C11" s="0">
        <x:f>_xlfn.XLOOKUP(B11, AA1:AA2, Y1:Y2)</x:f>
      </x:c>
    </x:row>
    <x:row r="12" spans="1:30">
      <x:c r="A12" s="0" t="s">
        <x:v>34</x:v>
      </x:c>
      <x:c r="B12" s="2">
        <x:f>MIN(AA1:AA2)</x:f>
      </x:c>
      <x:c r="C12" s="0">
        <x:f>_xlfn.XLOOKUP(B12, AA1:AA2, Y1:Y2)</x:f>
      </x:c>
    </x:row>
    <x:row r="14" spans="1:30">
      <x:c r="A14" s="1" t="s">
        <x:v>36</x:v>
      </x:c>
      <x:c r="B14" s="1" t="s">
        <x:v>30</x:v>
      </x:c>
      <x:c r="C14" s="1" t="s">
        <x:v>31</x:v>
      </x:c>
    </x:row>
    <x:row r="15" spans="1:30">
      <x:c r="A15" s="0" t="s">
        <x:v>32</x:v>
      </x:c>
      <x:c r="B15" s="2">
        <x:f>AVERAGE(AB1:AB2)</x:f>
      </x:c>
    </x:row>
    <x:row r="16" spans="1:30">
      <x:c r="A16" s="0" t="s">
        <x:v>33</x:v>
      </x:c>
      <x:c r="B16" s="2">
        <x:f>MAX(AB1:AB2)</x:f>
      </x:c>
      <x:c r="C16" s="0">
        <x:f>_xlfn.XLOOKUP(B16, AB1:AB2, Y1:Y2)</x:f>
      </x:c>
    </x:row>
    <x:row r="17" spans="1:30">
      <x:c r="A17" s="0" t="s">
        <x:v>34</x:v>
      </x:c>
      <x:c r="B17" s="2">
        <x:f>MIN(AB1:AB2)</x:f>
      </x:c>
      <x:c r="C17" s="0">
        <x:f>_xlfn.XLOOKUP(B17, AB1:AB2, Y1:Y2)</x:f>
      </x:c>
    </x:row>
    <x:row r="19" spans="1:30">
      <x:c r="A19" s="1" t="s">
        <x:v>37</x:v>
      </x:c>
      <x:c r="B19" s="1" t="s">
        <x:v>30</x:v>
      </x:c>
      <x:c r="C19" s="1" t="s">
        <x:v>31</x:v>
      </x:c>
    </x:row>
    <x:row r="20" spans="1:30">
      <x:c r="A20" s="0" t="s">
        <x:v>32</x:v>
      </x:c>
      <x:c r="B20" s="2">
        <x:f>AVERAGE(AC1:AC2)</x:f>
      </x:c>
    </x:row>
    <x:row r="21" spans="1:30">
      <x:c r="A21" s="0" t="s">
        <x:v>33</x:v>
      </x:c>
      <x:c r="B21" s="2">
        <x:f>MAX(AC1:AC2)</x:f>
      </x:c>
      <x:c r="C21" s="0">
        <x:f>_xlfn.XLOOKUP(B21, AC1:AC2, Y1:Y2)</x:f>
      </x:c>
    </x:row>
    <x:row r="22" spans="1:30">
      <x:c r="A22" s="0" t="s">
        <x:v>34</x:v>
      </x:c>
      <x:c r="B22" s="2">
        <x:f>MIN(AC1:AC2)</x:f>
      </x:c>
      <x:c r="C22" s="0">
        <x:f>_xlfn.XLOOKUP(B22, AC1:AC2, Y1:Y2)</x:f>
      </x:c>
    </x:row>
    <x:row r="24" spans="1:30">
      <x:c r="A24" s="1" t="s">
        <x:v>38</x:v>
      </x:c>
      <x:c r="B24" s="1" t="s">
        <x:v>39</x:v>
      </x:c>
      <x:c r="C24" s="1" t="s">
        <x:v>31</x:v>
      </x:c>
    </x:row>
    <x:row r="25" spans="1:30">
      <x:c r="A25" s="0" t="s">
        <x:v>32</x:v>
      </x:c>
      <x:c r="B25" s="3">
        <x:f>AVERAGE(AD1:AD2)</x:f>
      </x:c>
    </x:row>
    <x:row r="26" spans="1:30">
      <x:c r="A26" s="0" t="s">
        <x:v>40</x:v>
      </x:c>
      <x:c r="B26" s="4">
        <x:f>MIN(AD1:AD2)</x:f>
      </x:c>
      <x:c r="C26" s="0">
        <x:f>_xlfn.XLOOKUP(B26, AD1:AD2, Y1:Y2)</x:f>
      </x:c>
    </x:row>
    <x:row r="27" spans="1:30">
      <x:c r="A27" s="0" t="s">
        <x:v>41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220.6</x:v>
      </x:c>
      <x:c r="C5" s="2">
        <x:v>207.68</x:v>
      </x:c>
      <x:c r="D5" s="2">
        <x:v>290.2</x:v>
      </x:c>
      <x:c r="E5" s="2">
        <x:v>718.48</x:v>
      </x:c>
      <x:c r="F5" s="7">
        <x:v>1</x:v>
      </x:c>
    </x:row>
    <x:row r="6" spans="1:6">
      <x:c r="A6" s="0" t="s">
        <x:v>9</x:v>
      </x:c>
      <x:c r="B6" s="2">
        <x:v>221.8</x:v>
      </x:c>
      <x:c r="C6" s="2">
        <x:v>211.64</x:v>
      </x:c>
      <x:c r="D6" s="2">
        <x:v>282.6</x:v>
      </x:c>
      <x:c r="E6" s="2">
        <x:v>716.04</x:v>
      </x:c>
      <x:c r="F6" s="7">
        <x:v>2</x:v>
      </x:c>
    </x:row>
    <x:row r="7" spans="1:6">
      <x:c r="A7" s="0" t="s">
        <x:v>10</x:v>
      </x:c>
      <x:c r="B7" s="2">
        <x:v>215.1</x:v>
      </x:c>
      <x:c r="C7" s="2">
        <x:v>195.02</x:v>
      </x:c>
      <x:c r="D7" s="2">
        <x:v>281.1</x:v>
      </x:c>
      <x:c r="E7" s="2">
        <x:v>691.22</x:v>
      </x:c>
      <x:c r="F7" s="7">
        <x:v>3</x:v>
      </x:c>
    </x:row>
    <x:row r="8" spans="1:6">
      <x:c r="A8" s="0" t="s">
        <x:v>11</x:v>
      </x:c>
      <x:c r="B8" s="2">
        <x:v>184.9</x:v>
      </x:c>
      <x:c r="C8" s="2">
        <x:v>167.6</x:v>
      </x:c>
      <x:c r="D8" s="2">
        <x:v>264.8</x:v>
      </x:c>
      <x:c r="E8" s="2">
        <x:v>617.3</x:v>
      </x:c>
      <x:c r="F8" s="7">
        <x:v>4</x:v>
      </x:c>
    </x:row>
    <x:row r="9" spans="1:6">
      <x:c r="A9" s="8" t="s">
        <x:v>12</x:v>
      </x:c>
      <x:c r="B9" s="9">
        <x:v>185.2</x:v>
      </x:c>
      <x:c r="C9" s="9">
        <x:v>154.7</x:v>
      </x:c>
      <x:c r="D9" s="9">
        <x:v>203.7</x:v>
      </x:c>
      <x:c r="E9" s="9">
        <x:v>543.6</x:v>
      </x:c>
      <x:c r="F9" s="10">
        <x:v>5</x:v>
      </x:c>
    </x:row>
    <x:row r="10" spans="1:6">
      <x:c r="A10" s="0" t="s">
        <x:v>13</x:v>
      </x:c>
      <x:c r="B10" s="2">
        <x:v>188.1</x:v>
      </x:c>
      <x:c r="C10" s="2">
        <x:v>156.9</x:v>
      </x:c>
      <x:c r="D10" s="2">
        <x:v>120.9</x:v>
      </x:c>
      <x:c r="E10" s="2">
        <x:v>465.9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16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17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18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10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19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20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21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8" t="s">
        <x:v>12</x:v>
      </x:c>
      <x:c r="B12" s="9">
        <x:v>195.6</x:v>
      </x:c>
      <x:c r="C12" s="9">
        <x:v>156.2</x:v>
      </x:c>
      <x:c r="D12" s="9">
        <x:v>246.3</x:v>
      </x:c>
      <x:c r="E12" s="9">
        <x:v>598.1</x:v>
      </x:c>
      <x:c r="F12" s="10">
        <x:v>8</x:v>
      </x:c>
    </x:row>
    <x:row r="13" spans="1:6">
      <x:c r="A13" s="0" t="s">
        <x:v>22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23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24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25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Falcon Invitational</vt:lpstr>
      <vt:lpstr>Creek Cupid Shuffle</vt:lpstr>
      <vt:lpstr>Summary!Print_Area</vt:lpstr>
      <vt:lpstr>Summary!Print_Titles</vt:lpstr>
      <vt:lpstr>Falcon Invitational!Print_Area</vt:lpstr>
      <vt:lpstr>Falcon Invitational!Print_Titles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